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92170\Desktop\DISCO D\AUTOSTRADE\AUSSCHREIBUNGEN\_DLGS 50-16\SERVIZI\05 - CONTAZIONE DENARO\Documenti di gara\"/>
    </mc:Choice>
  </mc:AlternateContent>
  <xr:revisionPtr revIDLastSave="0" documentId="13_ncr:1_{D4461B30-781F-4A79-B1AF-6B951963761E}" xr6:coauthVersionLast="37" xr6:coauthVersionMax="37" xr10:uidLastSave="{00000000-0000-0000-0000-000000000000}"/>
  <bookViews>
    <workbookView xWindow="-15" yWindow="6240" windowWidth="28830" windowHeight="630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contazione'!$A$1:$N$73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4" i="49" l="1"/>
  <c r="C63" i="49"/>
  <c r="M63" i="49"/>
  <c r="I63" i="49" l="1"/>
  <c r="M70" i="49" l="1"/>
  <c r="M69" i="49"/>
  <c r="M71" i="49"/>
  <c r="M68" i="49"/>
  <c r="M67" i="49"/>
  <c r="M65" i="49"/>
  <c r="C71" i="49" l="1"/>
  <c r="G71" i="49" s="1"/>
  <c r="C64" i="49"/>
  <c r="C65" i="49"/>
  <c r="C66" i="49"/>
  <c r="C67" i="49"/>
  <c r="C68" i="49"/>
  <c r="C69" i="49"/>
  <c r="C70" i="49"/>
  <c r="G70" i="49" s="1"/>
  <c r="D70" i="49"/>
  <c r="D69" i="49"/>
  <c r="E64" i="49"/>
  <c r="E65" i="49"/>
  <c r="E66" i="49"/>
  <c r="E67" i="49"/>
  <c r="G67" i="49" s="1"/>
  <c r="E68" i="49"/>
  <c r="E69" i="49"/>
  <c r="E70" i="49"/>
  <c r="E71" i="49"/>
  <c r="E63" i="49"/>
  <c r="G63" i="49" l="1"/>
  <c r="I70" i="49"/>
  <c r="I71" i="49"/>
  <c r="G69" i="49"/>
  <c r="G68" i="49"/>
  <c r="I67" i="49"/>
  <c r="G66" i="49"/>
  <c r="M66" i="49" s="1"/>
  <c r="G65" i="49"/>
  <c r="G64" i="49"/>
  <c r="M64" i="49" s="1"/>
  <c r="I69" i="49" l="1"/>
  <c r="I68" i="49"/>
  <c r="I66" i="49"/>
  <c r="I65" i="49"/>
  <c r="I64" i="49"/>
</calcChain>
</file>

<file path=xl/sharedStrings.xml><?xml version="1.0" encoding="utf-8"?>
<sst xmlns="http://schemas.openxmlformats.org/spreadsheetml/2006/main" count="184" uniqueCount="64">
  <si>
    <t>Numero prelievi</t>
  </si>
  <si>
    <t>Prezzo unitario prelievi</t>
  </si>
  <si>
    <t>Prezzo unitario prelievi supplementari</t>
  </si>
  <si>
    <t>Numero interventi</t>
  </si>
  <si>
    <t>Prezzo unitario interventi</t>
  </si>
  <si>
    <t>Ore di intervento</t>
  </si>
  <si>
    <t>Lotto 1 _ Genova</t>
  </si>
  <si>
    <t>Lotto 2 _ Milano</t>
  </si>
  <si>
    <t>Lotto 3 _ Bologna</t>
  </si>
  <si>
    <t>Lotto 4 _ Firenze</t>
  </si>
  <si>
    <t>Lotto 5 _ Fiano Romano</t>
  </si>
  <si>
    <t>Lotto 6 _ Cassino</t>
  </si>
  <si>
    <t>Lotto 7 _ Pescara</t>
  </si>
  <si>
    <t>Lotto 8 _ Bari</t>
  </si>
  <si>
    <t>Lotto 9_ Udine</t>
  </si>
  <si>
    <t>Lotto 2 _ Milano (*)</t>
  </si>
  <si>
    <t>Schema di Offerta Economica - Elenco prezzi</t>
  </si>
  <si>
    <t xml:space="preserve">APPALTO DEL SERVIZIO DI RACCOLTA, TRASPORTO E CONTAZIONE DEI VALORI PRESSO LE STAZIONI AUTOSTRADALI E ALTRI PUNTI DI PRELIEVO LUNGO LE TRATTE COMPETENZA DI AUTOSTRADE PER L’ITALIA </t>
  </si>
  <si>
    <t>LOTTI DI GARA</t>
  </si>
  <si>
    <t>NA</t>
  </si>
  <si>
    <t>Costo orario per vigilanza [€]</t>
  </si>
  <si>
    <t>Prezzo unitario prelievi supplementari [€]</t>
  </si>
  <si>
    <t>Prezzo unitario prelievi [€]</t>
  </si>
  <si>
    <t>Controvalore Monete</t>
  </si>
  <si>
    <t>Controvalore Banconote</t>
  </si>
  <si>
    <t>Controvalore Assegni</t>
  </si>
  <si>
    <t>Controvalore Valuta straniera</t>
  </si>
  <si>
    <t>Numero Prelievi supplementari</t>
  </si>
  <si>
    <t>Importi complessivi del servizio offerto</t>
  </si>
  <si>
    <t>( C )</t>
  </si>
  <si>
    <t>( A )</t>
  </si>
  <si>
    <t xml:space="preserve"> ( B )</t>
  </si>
  <si>
    <t>( D )</t>
  </si>
  <si>
    <t>Aggio monete [%]</t>
  </si>
  <si>
    <t>Aggio banconote [%]</t>
  </si>
  <si>
    <t>Aggio assegni [%]</t>
  </si>
  <si>
    <t>Aggio valuta straniera [%]</t>
  </si>
  <si>
    <t>( A ) Incassi Manuali</t>
  </si>
  <si>
    <t>( B ) Servizio di prelievo presso Casse automatiche</t>
  </si>
  <si>
    <t>( C ) Vigilanza per interventi tecnici</t>
  </si>
  <si>
    <t>( D ) Incassi Manuali con nuovo sistema di cash management</t>
  </si>
  <si>
    <t>Stima dei costi aziendali relativi alla salute ed alla sicurezza sui luoghi di lavoro di cui all’art. 95, comma 10 del Codice</t>
  </si>
  <si>
    <t>Stima dei costi della manodopera ai sensi dell’art. 95, comma 10 del Codice</t>
  </si>
  <si>
    <t>Di cui:</t>
  </si>
  <si>
    <t xml:space="preserve">Oneri per la sicurezza da interferenze </t>
  </si>
  <si>
    <t>SOMMA SERVIZIO               ( E )</t>
  </si>
  <si>
    <t>VALORE LOTTO           ( F )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</si>
  <si>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</si>
  <si>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t>OFFRE, sotto la propria responsabilità civile e penale, i seguenti prezzi unitari per il servizio oggetto dell'Appalto:</t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</si>
  <si>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</si>
  <si>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</si>
  <si>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</si>
  <si>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Base di Gara</t>
  </si>
  <si>
    <t>Sconto % su base di Gara                      ( G )</t>
  </si>
  <si>
    <t>5) Lo sconto % sulla base d'asta viene determinato automaticamente e sarà espresso con arrotondamento per difetto alla terza cifra decimale</t>
  </si>
  <si>
    <t>6) All'interno del Portale di Gara - Busta Economica, dovranno essere riportati i valori di sconto % di cui alle celle "G" - Sconto % su base di Gara</t>
  </si>
  <si>
    <t>7) Sono inammissibili le offerte economiche che superino l’importo a base di gara: in tal caso la cella relativa al ribasso % si colora automaticamente di rosso</t>
  </si>
  <si>
    <t>Appalto n. tender_26951</t>
  </si>
  <si>
    <t>1) Compilare le sole celle marcate in giallo e in grigio relative al singolo lotto a cui si intende concorrere. Per offrire da 2 a più lotti compilare 2 o più schemi di offerta, uno per ciascun lotto.</t>
  </si>
  <si>
    <t>Lotto:</t>
  </si>
  <si>
    <t>XX</t>
  </si>
  <si>
    <t>CIG n.:</t>
  </si>
  <si>
    <t>4) Gli aggi andranno espressi in % ed arrotondati alla quarta cifra decimale</t>
  </si>
  <si>
    <r>
      <t xml:space="preserve">3) I prezzi unitari andranno espressi in € e arrotondati alla seconda cifra decimale. </t>
    </r>
    <r>
      <rPr>
        <b/>
        <sz val="10"/>
        <color theme="1"/>
        <rFont val="Calibri"/>
        <family val="2"/>
      </rPr>
      <t>Per la sola DT2, i prezzi unitari di prelievo per il servizio (D) saranno assunti pari a quelli offerti per il servizio (A)</t>
    </r>
    <r>
      <rPr>
        <sz val="10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</si>
</sst>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10]_-;\-* #,##0.00\ [$€-410]_-;_-* &quot;-&quot;??\ [$€-410]_-;_-@_-"/>
    <numFmt numFmtId="167" formatCode="0.0000%"/>
    <numFmt numFmtId="168" formatCode="0.000%"/>
    <numFmt numFmtId="170" formatCode="_-* #,##0.0000\ &quot;€&quot;_-;\-* #,##0.0000\ &quot;€&quot;_-;_-* &quot;-&quot;??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9">
    <xf numFmtId="0" fontId="0" fillId="0" borderId="0" xfId="0"/>
    <xf numFmtId="165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3" applyFont="1" applyFill="1" applyBorder="1" applyAlignment="1">
      <alignment horizontal="center" vertical="center" wrapText="1"/>
    </xf>
    <xf numFmtId="164" fontId="2" fillId="2" borderId="5" xfId="3" applyFont="1" applyFill="1" applyBorder="1" applyAlignment="1">
      <alignment horizontal="center" vertical="center" wrapText="1"/>
    </xf>
    <xf numFmtId="164" fontId="2" fillId="2" borderId="6" xfId="3" applyFont="1" applyFill="1" applyBorder="1" applyAlignment="1">
      <alignment horizontal="center" vertical="center" wrapText="1"/>
    </xf>
    <xf numFmtId="164" fontId="2" fillId="2" borderId="7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3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5" fillId="0" borderId="0" xfId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9" fontId="4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164" fontId="5" fillId="0" borderId="10" xfId="3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66" fontId="5" fillId="3" borderId="0" xfId="2" applyNumberFormat="1" applyFont="1" applyFill="1" applyBorder="1" applyAlignment="1">
      <alignment vertical="center"/>
    </xf>
    <xf numFmtId="166" fontId="5" fillId="3" borderId="10" xfId="2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5" fillId="0" borderId="10" xfId="2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10" fillId="2" borderId="4" xfId="3" applyFont="1" applyFill="1" applyBorder="1" applyAlignment="1">
      <alignment horizontal="center" vertical="center" wrapText="1"/>
    </xf>
    <xf numFmtId="167" fontId="5" fillId="3" borderId="0" xfId="1" applyNumberFormat="1" applyFont="1" applyFill="1" applyBorder="1" applyAlignment="1">
      <alignment vertical="center"/>
    </xf>
    <xf numFmtId="167" fontId="5" fillId="3" borderId="1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166" fontId="6" fillId="0" borderId="0" xfId="2" applyNumberFormat="1" applyFont="1" applyFill="1" applyBorder="1" applyAlignment="1">
      <alignment vertical="center"/>
    </xf>
    <xf numFmtId="166" fontId="6" fillId="0" borderId="10" xfId="2" applyNumberFormat="1" applyFont="1" applyFill="1" applyBorder="1" applyAlignment="1">
      <alignment vertical="center"/>
    </xf>
    <xf numFmtId="166" fontId="6" fillId="2" borderId="2" xfId="2" applyNumberFormat="1" applyFont="1" applyFill="1" applyBorder="1" applyAlignment="1">
      <alignment vertical="center"/>
    </xf>
    <xf numFmtId="166" fontId="6" fillId="2" borderId="14" xfId="2" applyNumberFormat="1" applyFont="1" applyFill="1" applyBorder="1" applyAlignment="1">
      <alignment vertical="center"/>
    </xf>
    <xf numFmtId="164" fontId="10" fillId="2" borderId="5" xfId="3" applyFont="1" applyFill="1" applyBorder="1" applyAlignment="1">
      <alignment horizontal="center" vertical="center" wrapText="1"/>
    </xf>
    <xf numFmtId="164" fontId="10" fillId="2" borderId="14" xfId="3" applyFont="1" applyFill="1" applyBorder="1" applyAlignment="1">
      <alignment horizontal="center" vertical="center" wrapText="1"/>
    </xf>
    <xf numFmtId="164" fontId="11" fillId="4" borderId="14" xfId="3" applyFont="1" applyFill="1" applyBorder="1" applyAlignment="1">
      <alignment horizontal="center" vertical="center" wrapText="1"/>
    </xf>
    <xf numFmtId="166" fontId="6" fillId="4" borderId="2" xfId="2" applyNumberFormat="1" applyFont="1" applyFill="1" applyBorder="1" applyAlignment="1">
      <alignment vertical="center"/>
    </xf>
    <xf numFmtId="166" fontId="6" fillId="4" borderId="14" xfId="2" applyNumberFormat="1" applyFont="1" applyFill="1" applyBorder="1" applyAlignment="1">
      <alignment vertical="center"/>
    </xf>
    <xf numFmtId="166" fontId="6" fillId="0" borderId="16" xfId="2" applyNumberFormat="1" applyFont="1" applyFill="1" applyBorder="1" applyAlignment="1">
      <alignment vertical="center"/>
    </xf>
    <xf numFmtId="166" fontId="4" fillId="0" borderId="0" xfId="0" applyNumberFormat="1" applyFont="1" applyAlignment="1">
      <alignment vertical="center"/>
    </xf>
    <xf numFmtId="168" fontId="6" fillId="2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2" fillId="2" borderId="18" xfId="3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/>
    </xf>
    <xf numFmtId="0" fontId="12" fillId="5" borderId="22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/>
    </xf>
    <xf numFmtId="0" fontId="13" fillId="5" borderId="27" xfId="0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64" fontId="10" fillId="2" borderId="8" xfId="3" applyFont="1" applyFill="1" applyBorder="1" applyAlignment="1">
      <alignment horizontal="left" vertical="center" wrapText="1"/>
    </xf>
    <xf numFmtId="164" fontId="10" fillId="2" borderId="13" xfId="3" applyFont="1" applyFill="1" applyBorder="1" applyAlignment="1">
      <alignment horizontal="left" vertical="center" wrapText="1"/>
    </xf>
    <xf numFmtId="164" fontId="10" fillId="4" borderId="15" xfId="3" applyFont="1" applyFill="1" applyBorder="1" applyAlignment="1">
      <alignment horizontal="left" vertical="center" wrapText="1"/>
    </xf>
    <xf numFmtId="164" fontId="10" fillId="4" borderId="9" xfId="3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right" vertical="center"/>
    </xf>
    <xf numFmtId="0" fontId="8" fillId="6" borderId="28" xfId="0" applyFont="1" applyFill="1" applyBorder="1" applyAlignment="1">
      <alignment vertical="center"/>
    </xf>
    <xf numFmtId="0" fontId="8" fillId="0" borderId="30" xfId="0" applyFont="1" applyBorder="1" applyAlignment="1">
      <alignment horizontal="right" vertical="center"/>
    </xf>
    <xf numFmtId="170" fontId="6" fillId="0" borderId="0" xfId="2" applyNumberFormat="1" applyFont="1" applyFill="1" applyBorder="1" applyAlignment="1">
      <alignment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zoomScale="120" zoomScaleNormal="120" workbookViewId="0">
      <selection activeCell="O65" sqref="O65"/>
    </sheetView>
  </sheetViews>
  <sheetFormatPr defaultRowHeight="11.25" x14ac:dyDescent="0.25"/>
  <cols>
    <col min="1" max="1" width="16.85546875" style="3" customWidth="1"/>
    <col min="2" max="2" width="1.7109375" style="18" customWidth="1"/>
    <col min="3" max="15" width="13.7109375" style="3" customWidth="1"/>
    <col min="16" max="16" width="10.7109375" style="3" bestFit="1" customWidth="1"/>
    <col min="17" max="16384" width="9.140625" style="3"/>
  </cols>
  <sheetData>
    <row r="1" spans="1:15" ht="36" customHeight="1" thickBot="1" x14ac:dyDescent="0.3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2" customHeight="1" thickTop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8" customHeight="1" x14ac:dyDescent="0.25">
      <c r="A3" s="26" t="s">
        <v>57</v>
      </c>
    </row>
    <row r="4" spans="1:15" ht="18" customHeight="1" thickBot="1" x14ac:dyDescent="0.3">
      <c r="A4" s="85" t="s">
        <v>59</v>
      </c>
      <c r="C4" s="86" t="s">
        <v>60</v>
      </c>
    </row>
    <row r="5" spans="1:15" ht="18" customHeight="1" thickBot="1" x14ac:dyDescent="0.3">
      <c r="A5" s="87" t="s">
        <v>61</v>
      </c>
      <c r="C5" s="86" t="s">
        <v>60</v>
      </c>
    </row>
    <row r="6" spans="1:15" ht="12" customHeight="1" x14ac:dyDescent="0.25">
      <c r="A6" s="26"/>
    </row>
    <row r="7" spans="1:15" ht="18" customHeight="1" x14ac:dyDescent="0.25">
      <c r="A7" s="27" t="s">
        <v>16</v>
      </c>
    </row>
    <row r="8" spans="1:15" ht="12" customHeight="1" x14ac:dyDescent="0.25">
      <c r="A8" s="27"/>
    </row>
    <row r="9" spans="1:15" ht="44.25" customHeight="1" x14ac:dyDescent="0.25">
      <c r="A9" s="76" t="s">
        <v>47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5" ht="18" customHeight="1" x14ac:dyDescent="0.25">
      <c r="A10" s="77" t="s">
        <v>48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5" ht="12" customHeight="1" x14ac:dyDescent="0.25">
      <c r="A11" s="27"/>
    </row>
    <row r="12" spans="1:15" ht="20.100000000000001" customHeight="1" x14ac:dyDescent="0.25">
      <c r="A12" s="75" t="s">
        <v>18</v>
      </c>
      <c r="B12" s="2"/>
      <c r="C12" s="71" t="s">
        <v>37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5" ht="35.1" customHeight="1" x14ac:dyDescent="0.25">
      <c r="A13" s="75"/>
      <c r="B13" s="2"/>
      <c r="C13" s="4" t="s">
        <v>0</v>
      </c>
      <c r="D13" s="5" t="s">
        <v>1</v>
      </c>
      <c r="E13" s="5" t="s">
        <v>23</v>
      </c>
      <c r="F13" s="6" t="s">
        <v>33</v>
      </c>
      <c r="G13" s="6" t="s">
        <v>24</v>
      </c>
      <c r="H13" s="6" t="s">
        <v>34</v>
      </c>
      <c r="I13" s="7" t="s">
        <v>25</v>
      </c>
      <c r="J13" s="7" t="s">
        <v>35</v>
      </c>
      <c r="K13" s="7" t="s">
        <v>26</v>
      </c>
      <c r="L13" s="7" t="s">
        <v>36</v>
      </c>
      <c r="M13" s="7" t="s">
        <v>27</v>
      </c>
      <c r="N13" s="58" t="s">
        <v>2</v>
      </c>
    </row>
    <row r="14" spans="1:15" s="16" customFormat="1" ht="18" customHeight="1" x14ac:dyDescent="0.25">
      <c r="A14" s="10" t="s">
        <v>6</v>
      </c>
      <c r="B14" s="11"/>
      <c r="C14" s="12">
        <v>3848</v>
      </c>
      <c r="D14" s="33">
        <v>0</v>
      </c>
      <c r="E14" s="13">
        <v>3723181.3457212253</v>
      </c>
      <c r="F14" s="40"/>
      <c r="G14" s="13">
        <v>162332637.71186084</v>
      </c>
      <c r="H14" s="40"/>
      <c r="I14" s="13">
        <v>609541.41643486172</v>
      </c>
      <c r="J14" s="40"/>
      <c r="K14" s="13">
        <v>8504.3386542741973</v>
      </c>
      <c r="L14" s="40"/>
      <c r="M14" s="12">
        <v>2</v>
      </c>
      <c r="N14" s="33">
        <v>0</v>
      </c>
      <c r="O14" s="3"/>
    </row>
    <row r="15" spans="1:15" s="16" customFormat="1" ht="18" customHeight="1" x14ac:dyDescent="0.25">
      <c r="A15" s="10" t="s">
        <v>7</v>
      </c>
      <c r="B15" s="11"/>
      <c r="C15" s="12">
        <v>6250.44</v>
      </c>
      <c r="D15" s="33">
        <v>0</v>
      </c>
      <c r="E15" s="13">
        <v>21880738.507691741</v>
      </c>
      <c r="F15" s="40"/>
      <c r="G15" s="13">
        <v>216050179.44465399</v>
      </c>
      <c r="H15" s="40"/>
      <c r="I15" s="13">
        <v>878511.8388758183</v>
      </c>
      <c r="J15" s="40"/>
      <c r="K15" s="13">
        <v>522799.67998461705</v>
      </c>
      <c r="L15" s="40"/>
      <c r="M15" s="12">
        <v>2</v>
      </c>
      <c r="N15" s="33">
        <v>0</v>
      </c>
      <c r="O15" s="3"/>
    </row>
    <row r="16" spans="1:15" s="16" customFormat="1" ht="18" customHeight="1" x14ac:dyDescent="0.25">
      <c r="A16" s="10" t="s">
        <v>8</v>
      </c>
      <c r="B16" s="11"/>
      <c r="C16" s="12">
        <v>5708</v>
      </c>
      <c r="D16" s="33">
        <v>0</v>
      </c>
      <c r="E16" s="13">
        <v>754835.07489417552</v>
      </c>
      <c r="F16" s="40"/>
      <c r="G16" s="13">
        <v>279120402.83264029</v>
      </c>
      <c r="H16" s="40"/>
      <c r="I16" s="13">
        <v>82724.106971687244</v>
      </c>
      <c r="J16" s="40"/>
      <c r="K16" s="13">
        <v>1577.3222619541953</v>
      </c>
      <c r="L16" s="40"/>
      <c r="M16" s="12">
        <v>2</v>
      </c>
      <c r="N16" s="33">
        <v>0</v>
      </c>
      <c r="O16" s="3"/>
    </row>
    <row r="17" spans="1:15" s="16" customFormat="1" ht="18" customHeight="1" x14ac:dyDescent="0.25">
      <c r="A17" s="10" t="s">
        <v>9</v>
      </c>
      <c r="B17" s="11"/>
      <c r="C17" s="12">
        <v>4604</v>
      </c>
      <c r="D17" s="33">
        <v>0</v>
      </c>
      <c r="E17" s="13">
        <v>5307991.5302636232</v>
      </c>
      <c r="F17" s="40"/>
      <c r="G17" s="13">
        <v>201167711.2145974</v>
      </c>
      <c r="H17" s="40"/>
      <c r="I17" s="13">
        <v>516136.61473988998</v>
      </c>
      <c r="J17" s="40"/>
      <c r="K17" s="13">
        <v>621.08977950440419</v>
      </c>
      <c r="L17" s="40"/>
      <c r="M17" s="12">
        <v>2</v>
      </c>
      <c r="N17" s="33">
        <v>0</v>
      </c>
      <c r="O17" s="3"/>
    </row>
    <row r="18" spans="1:15" s="16" customFormat="1" ht="18" customHeight="1" x14ac:dyDescent="0.25">
      <c r="A18" s="10" t="s">
        <v>10</v>
      </c>
      <c r="B18" s="11"/>
      <c r="C18" s="12">
        <v>3616</v>
      </c>
      <c r="D18" s="33">
        <v>0</v>
      </c>
      <c r="E18" s="13">
        <v>19021326.844902508</v>
      </c>
      <c r="F18" s="40"/>
      <c r="G18" s="13">
        <v>189596411.5348683</v>
      </c>
      <c r="H18" s="40"/>
      <c r="I18" s="13">
        <v>963311.02857659908</v>
      </c>
      <c r="J18" s="40"/>
      <c r="K18" s="13">
        <v>294.21306260359444</v>
      </c>
      <c r="L18" s="40"/>
      <c r="M18" s="12">
        <v>2</v>
      </c>
      <c r="N18" s="33">
        <v>0</v>
      </c>
      <c r="O18" s="3"/>
    </row>
    <row r="19" spans="1:15" s="16" customFormat="1" ht="18" customHeight="1" x14ac:dyDescent="0.25">
      <c r="A19" s="10" t="s">
        <v>11</v>
      </c>
      <c r="B19" s="11"/>
      <c r="C19" s="12">
        <v>3386</v>
      </c>
      <c r="D19" s="33">
        <v>0</v>
      </c>
      <c r="E19" s="13">
        <v>11431252.520668801</v>
      </c>
      <c r="F19" s="40"/>
      <c r="G19" s="13">
        <v>212056596.70503861</v>
      </c>
      <c r="H19" s="40"/>
      <c r="I19" s="13">
        <v>757288.17137247976</v>
      </c>
      <c r="J19" s="40"/>
      <c r="K19" s="13">
        <v>150.10870540999716</v>
      </c>
      <c r="L19" s="40"/>
      <c r="M19" s="12">
        <v>2</v>
      </c>
      <c r="N19" s="33">
        <v>0</v>
      </c>
      <c r="O19" s="3"/>
    </row>
    <row r="20" spans="1:15" s="16" customFormat="1" ht="18" customHeight="1" x14ac:dyDescent="0.25">
      <c r="A20" s="10" t="s">
        <v>12</v>
      </c>
      <c r="B20" s="11"/>
      <c r="C20" s="12">
        <v>3492</v>
      </c>
      <c r="D20" s="33">
        <v>0</v>
      </c>
      <c r="E20" s="13">
        <v>3035434.9749852559</v>
      </c>
      <c r="F20" s="40"/>
      <c r="G20" s="13">
        <v>113513934.28477558</v>
      </c>
      <c r="H20" s="40"/>
      <c r="I20" s="13">
        <v>126387.16679551369</v>
      </c>
      <c r="J20" s="40"/>
      <c r="K20" s="13">
        <v>3542.2652302651131</v>
      </c>
      <c r="L20" s="40"/>
      <c r="M20" s="12">
        <v>2</v>
      </c>
      <c r="N20" s="33">
        <v>0</v>
      </c>
      <c r="O20" s="3"/>
    </row>
    <row r="21" spans="1:15" s="16" customFormat="1" ht="18" customHeight="1" x14ac:dyDescent="0.25">
      <c r="A21" s="10" t="s">
        <v>13</v>
      </c>
      <c r="B21" s="11"/>
      <c r="C21" s="12">
        <v>1326</v>
      </c>
      <c r="D21" s="33">
        <v>0</v>
      </c>
      <c r="E21" s="13">
        <v>193099.51840751542</v>
      </c>
      <c r="F21" s="40"/>
      <c r="G21" s="13">
        <v>85643070.820854902</v>
      </c>
      <c r="H21" s="40"/>
      <c r="I21" s="13">
        <v>1031919.2731524233</v>
      </c>
      <c r="J21" s="40"/>
      <c r="K21" s="13">
        <v>6520.2618296470191</v>
      </c>
      <c r="L21" s="40"/>
      <c r="M21" s="12">
        <v>2</v>
      </c>
      <c r="N21" s="33">
        <v>0</v>
      </c>
      <c r="O21" s="3"/>
    </row>
    <row r="22" spans="1:15" s="16" customFormat="1" ht="18" customHeight="1" thickBot="1" x14ac:dyDescent="0.3">
      <c r="A22" s="28" t="s">
        <v>14</v>
      </c>
      <c r="B22" s="11"/>
      <c r="C22" s="29">
        <v>1172</v>
      </c>
      <c r="D22" s="34">
        <v>0</v>
      </c>
      <c r="E22" s="30">
        <v>1123921.6992779728</v>
      </c>
      <c r="F22" s="41"/>
      <c r="G22" s="30">
        <v>84375032.535527483</v>
      </c>
      <c r="H22" s="41"/>
      <c r="I22" s="30">
        <v>24050.016490908649</v>
      </c>
      <c r="J22" s="41"/>
      <c r="K22" s="30">
        <v>690.27988545138578</v>
      </c>
      <c r="L22" s="41"/>
      <c r="M22" s="29">
        <v>2</v>
      </c>
      <c r="N22" s="34">
        <v>0</v>
      </c>
      <c r="O22" s="3"/>
    </row>
    <row r="23" spans="1:15" ht="15.75" thickTop="1" x14ac:dyDescent="0.25">
      <c r="A23" s="19"/>
      <c r="C23" s="1"/>
      <c r="D23" s="13"/>
      <c r="E23" s="19"/>
      <c r="F23" s="13"/>
      <c r="G23" s="1"/>
      <c r="H23" s="1"/>
      <c r="I23" s="20"/>
      <c r="J23" s="13"/>
      <c r="K23" s="19"/>
      <c r="L23" s="13"/>
      <c r="M23" s="19"/>
      <c r="N23" s="13"/>
    </row>
    <row r="24" spans="1:15" ht="21" customHeight="1" x14ac:dyDescent="0.25">
      <c r="A24" s="75" t="s">
        <v>18</v>
      </c>
      <c r="C24" s="71" t="s">
        <v>38</v>
      </c>
      <c r="D24" s="72"/>
      <c r="E24" s="72"/>
      <c r="F24" s="72"/>
      <c r="G24" s="72"/>
      <c r="H24" s="73"/>
      <c r="I24" s="20"/>
      <c r="J24" s="17"/>
      <c r="K24" s="1"/>
      <c r="L24" s="17"/>
      <c r="M24" s="19"/>
      <c r="N24" s="13"/>
      <c r="O24" s="19"/>
    </row>
    <row r="25" spans="1:15" ht="30.75" customHeight="1" x14ac:dyDescent="0.25">
      <c r="A25" s="75"/>
      <c r="C25" s="4" t="s">
        <v>3</v>
      </c>
      <c r="D25" s="5" t="s">
        <v>4</v>
      </c>
      <c r="E25" s="5" t="s">
        <v>23</v>
      </c>
      <c r="F25" s="6" t="s">
        <v>33</v>
      </c>
      <c r="G25" s="6" t="s">
        <v>24</v>
      </c>
      <c r="H25" s="58" t="s">
        <v>34</v>
      </c>
      <c r="I25" s="20"/>
      <c r="J25" s="17"/>
      <c r="K25" s="1"/>
      <c r="L25" s="17"/>
      <c r="M25" s="19"/>
      <c r="N25" s="13"/>
      <c r="O25" s="19"/>
    </row>
    <row r="26" spans="1:15" ht="18" customHeight="1" x14ac:dyDescent="0.25">
      <c r="A26" s="10" t="s">
        <v>6</v>
      </c>
      <c r="C26" s="12" t="s">
        <v>19</v>
      </c>
      <c r="D26" s="35">
        <v>0</v>
      </c>
      <c r="E26" s="12" t="s">
        <v>19</v>
      </c>
      <c r="F26" s="42"/>
      <c r="G26" s="12" t="s">
        <v>19</v>
      </c>
      <c r="H26" s="42"/>
      <c r="I26" s="20"/>
      <c r="J26" s="17"/>
      <c r="K26" s="1"/>
      <c r="L26" s="17"/>
      <c r="M26" s="19"/>
      <c r="N26" s="13"/>
      <c r="O26" s="19"/>
    </row>
    <row r="27" spans="1:15" ht="18" customHeight="1" x14ac:dyDescent="0.25">
      <c r="A27" s="10" t="s">
        <v>7</v>
      </c>
      <c r="C27" s="12" t="s">
        <v>19</v>
      </c>
      <c r="D27" s="35">
        <v>0</v>
      </c>
      <c r="E27" s="12" t="s">
        <v>19</v>
      </c>
      <c r="F27" s="42"/>
      <c r="G27" s="12" t="s">
        <v>19</v>
      </c>
      <c r="H27" s="42"/>
      <c r="I27" s="20"/>
      <c r="J27" s="17"/>
      <c r="K27" s="1"/>
      <c r="L27" s="17"/>
      <c r="M27" s="19"/>
      <c r="N27" s="13"/>
      <c r="O27" s="19"/>
    </row>
    <row r="28" spans="1:15" s="24" customFormat="1" ht="18" customHeight="1" x14ac:dyDescent="0.25">
      <c r="A28" s="10" t="s">
        <v>8</v>
      </c>
      <c r="B28" s="22"/>
      <c r="C28" s="12" t="s">
        <v>19</v>
      </c>
      <c r="D28" s="35">
        <v>0</v>
      </c>
      <c r="E28" s="12" t="s">
        <v>19</v>
      </c>
      <c r="F28" s="42"/>
      <c r="G28" s="12" t="s">
        <v>19</v>
      </c>
      <c r="H28" s="42"/>
      <c r="I28" s="20"/>
      <c r="J28" s="17"/>
      <c r="K28" s="1"/>
      <c r="L28" s="17"/>
      <c r="M28" s="21"/>
      <c r="N28" s="23"/>
      <c r="O28" s="21"/>
    </row>
    <row r="29" spans="1:15" ht="18" customHeight="1" x14ac:dyDescent="0.25">
      <c r="A29" s="10" t="s">
        <v>9</v>
      </c>
      <c r="C29" s="12" t="s">
        <v>19</v>
      </c>
      <c r="D29" s="35">
        <v>0</v>
      </c>
      <c r="E29" s="12" t="s">
        <v>19</v>
      </c>
      <c r="F29" s="42"/>
      <c r="G29" s="12" t="s">
        <v>19</v>
      </c>
      <c r="H29" s="42"/>
      <c r="I29" s="20"/>
      <c r="J29" s="17"/>
      <c r="K29" s="1"/>
      <c r="L29" s="17"/>
      <c r="M29" s="19"/>
      <c r="N29" s="25"/>
      <c r="O29" s="19"/>
    </row>
    <row r="30" spans="1:15" ht="18" customHeight="1" x14ac:dyDescent="0.25">
      <c r="A30" s="10" t="s">
        <v>10</v>
      </c>
      <c r="C30" s="12" t="s">
        <v>19</v>
      </c>
      <c r="D30" s="35">
        <v>0</v>
      </c>
      <c r="E30" s="12" t="s">
        <v>19</v>
      </c>
      <c r="F30" s="42"/>
      <c r="G30" s="12" t="s">
        <v>19</v>
      </c>
      <c r="H30" s="42"/>
      <c r="I30" s="20"/>
      <c r="J30" s="17"/>
      <c r="K30" s="1"/>
      <c r="L30" s="17"/>
      <c r="M30" s="19"/>
      <c r="N30" s="25"/>
      <c r="O30" s="19"/>
    </row>
    <row r="31" spans="1:15" ht="18" customHeight="1" x14ac:dyDescent="0.25">
      <c r="A31" s="10" t="s">
        <v>11</v>
      </c>
      <c r="C31" s="12" t="s">
        <v>19</v>
      </c>
      <c r="D31" s="35">
        <v>0</v>
      </c>
      <c r="E31" s="12" t="s">
        <v>19</v>
      </c>
      <c r="F31" s="42"/>
      <c r="G31" s="12" t="s">
        <v>19</v>
      </c>
      <c r="H31" s="42"/>
      <c r="I31" s="20"/>
      <c r="J31" s="17"/>
      <c r="K31" s="1"/>
      <c r="L31" s="17"/>
    </row>
    <row r="32" spans="1:15" ht="18" customHeight="1" x14ac:dyDescent="0.25">
      <c r="A32" s="10" t="s">
        <v>12</v>
      </c>
      <c r="C32" s="14">
        <v>1690</v>
      </c>
      <c r="D32" s="33">
        <v>0</v>
      </c>
      <c r="E32" s="15">
        <v>4127594.2526187999</v>
      </c>
      <c r="F32" s="40"/>
      <c r="G32" s="15">
        <v>66009472.602542982</v>
      </c>
      <c r="H32" s="40"/>
      <c r="I32" s="20"/>
      <c r="J32" s="17"/>
      <c r="K32" s="1"/>
      <c r="L32" s="17"/>
    </row>
    <row r="33" spans="1:12" ht="18" customHeight="1" x14ac:dyDescent="0.25">
      <c r="A33" s="10" t="s">
        <v>13</v>
      </c>
      <c r="C33" s="14">
        <v>1306</v>
      </c>
      <c r="D33" s="33">
        <v>0</v>
      </c>
      <c r="E33" s="15">
        <v>22334.674277953476</v>
      </c>
      <c r="F33" s="40"/>
      <c r="G33" s="15">
        <v>49989050.96693185</v>
      </c>
      <c r="H33" s="40"/>
      <c r="I33" s="20"/>
      <c r="J33" s="17"/>
      <c r="K33" s="1"/>
      <c r="L33" s="17"/>
    </row>
    <row r="34" spans="1:12" ht="18" customHeight="1" thickBot="1" x14ac:dyDescent="0.3">
      <c r="A34" s="28" t="s">
        <v>14</v>
      </c>
      <c r="C34" s="29" t="s">
        <v>19</v>
      </c>
      <c r="D34" s="36">
        <v>0</v>
      </c>
      <c r="E34" s="29" t="s">
        <v>19</v>
      </c>
      <c r="F34" s="43"/>
      <c r="G34" s="29" t="s">
        <v>19</v>
      </c>
      <c r="H34" s="43"/>
      <c r="I34" s="20"/>
      <c r="J34" s="17"/>
      <c r="K34" s="1"/>
      <c r="L34" s="17"/>
    </row>
    <row r="35" spans="1:12" ht="12" thickTop="1" x14ac:dyDescent="0.25">
      <c r="I35" s="20"/>
    </row>
    <row r="36" spans="1:12" ht="26.25" customHeight="1" x14ac:dyDescent="0.25">
      <c r="A36" s="75" t="s">
        <v>18</v>
      </c>
      <c r="C36" s="81" t="s">
        <v>39</v>
      </c>
      <c r="D36" s="82"/>
      <c r="I36" s="20"/>
    </row>
    <row r="37" spans="1:12" ht="27.75" customHeight="1" x14ac:dyDescent="0.25">
      <c r="A37" s="75"/>
      <c r="C37" s="8" t="s">
        <v>5</v>
      </c>
      <c r="D37" s="9" t="s">
        <v>20</v>
      </c>
    </row>
    <row r="38" spans="1:12" ht="18" customHeight="1" x14ac:dyDescent="0.25">
      <c r="A38" s="10" t="s">
        <v>6</v>
      </c>
      <c r="C38" s="12">
        <v>112</v>
      </c>
      <c r="D38" s="33">
        <v>0</v>
      </c>
    </row>
    <row r="39" spans="1:12" ht="18" customHeight="1" x14ac:dyDescent="0.25">
      <c r="A39" s="10" t="s">
        <v>7</v>
      </c>
      <c r="C39" s="12">
        <v>112</v>
      </c>
      <c r="D39" s="33">
        <v>0</v>
      </c>
    </row>
    <row r="40" spans="1:12" ht="18" customHeight="1" x14ac:dyDescent="0.25">
      <c r="A40" s="10" t="s">
        <v>8</v>
      </c>
      <c r="C40" s="12">
        <v>112</v>
      </c>
      <c r="D40" s="33">
        <v>0</v>
      </c>
    </row>
    <row r="41" spans="1:12" ht="18" customHeight="1" x14ac:dyDescent="0.25">
      <c r="A41" s="10" t="s">
        <v>9</v>
      </c>
      <c r="C41" s="12">
        <v>112</v>
      </c>
      <c r="D41" s="33">
        <v>0</v>
      </c>
    </row>
    <row r="42" spans="1:12" ht="18" customHeight="1" x14ac:dyDescent="0.25">
      <c r="A42" s="10" t="s">
        <v>10</v>
      </c>
      <c r="C42" s="12">
        <v>112</v>
      </c>
      <c r="D42" s="33">
        <v>0</v>
      </c>
    </row>
    <row r="43" spans="1:12" ht="18" customHeight="1" x14ac:dyDescent="0.25">
      <c r="A43" s="10" t="s">
        <v>11</v>
      </c>
      <c r="C43" s="12">
        <v>112</v>
      </c>
      <c r="D43" s="33">
        <v>0</v>
      </c>
    </row>
    <row r="44" spans="1:12" ht="18" customHeight="1" x14ac:dyDescent="0.25">
      <c r="A44" s="10" t="s">
        <v>12</v>
      </c>
      <c r="C44" s="12">
        <v>112</v>
      </c>
      <c r="D44" s="33">
        <v>0</v>
      </c>
    </row>
    <row r="45" spans="1:12" ht="18" customHeight="1" x14ac:dyDescent="0.25">
      <c r="A45" s="10" t="s">
        <v>13</v>
      </c>
      <c r="C45" s="12">
        <v>112</v>
      </c>
      <c r="D45" s="33">
        <v>0</v>
      </c>
    </row>
    <row r="46" spans="1:12" ht="18" customHeight="1" thickBot="1" x14ac:dyDescent="0.3">
      <c r="A46" s="28" t="s">
        <v>14</v>
      </c>
      <c r="C46" s="29">
        <v>112</v>
      </c>
      <c r="D46" s="34">
        <v>0</v>
      </c>
    </row>
    <row r="47" spans="1:12" ht="12" thickTop="1" x14ac:dyDescent="0.25"/>
    <row r="49" spans="1:16" ht="24" customHeight="1" x14ac:dyDescent="0.25">
      <c r="A49" s="75" t="s">
        <v>18</v>
      </c>
      <c r="C49" s="71" t="s">
        <v>40</v>
      </c>
      <c r="D49" s="72"/>
      <c r="E49" s="72"/>
      <c r="F49" s="72"/>
      <c r="G49" s="72"/>
      <c r="H49" s="72"/>
      <c r="I49" s="72"/>
      <c r="J49" s="73"/>
    </row>
    <row r="50" spans="1:16" ht="36" customHeight="1" x14ac:dyDescent="0.25">
      <c r="A50" s="75"/>
      <c r="C50" s="4" t="s">
        <v>0</v>
      </c>
      <c r="D50" s="5" t="s">
        <v>22</v>
      </c>
      <c r="E50" s="6" t="s">
        <v>24</v>
      </c>
      <c r="F50" s="6" t="s">
        <v>34</v>
      </c>
      <c r="G50" s="7" t="s">
        <v>26</v>
      </c>
      <c r="H50" s="7" t="s">
        <v>36</v>
      </c>
      <c r="I50" s="7" t="s">
        <v>27</v>
      </c>
      <c r="J50" s="58" t="s">
        <v>21</v>
      </c>
    </row>
    <row r="51" spans="1:16" ht="18" customHeight="1" x14ac:dyDescent="0.25">
      <c r="A51" s="10" t="s">
        <v>6</v>
      </c>
      <c r="C51" s="12" t="s">
        <v>19</v>
      </c>
      <c r="D51" s="35"/>
      <c r="E51" s="12" t="s">
        <v>19</v>
      </c>
      <c r="F51" s="42"/>
      <c r="G51" s="12" t="s">
        <v>19</v>
      </c>
      <c r="H51" s="42"/>
      <c r="I51" s="12" t="s">
        <v>19</v>
      </c>
      <c r="J51" s="35"/>
    </row>
    <row r="52" spans="1:16" ht="18" customHeight="1" x14ac:dyDescent="0.25">
      <c r="A52" s="10" t="s">
        <v>15</v>
      </c>
      <c r="C52" s="12" t="s">
        <v>19</v>
      </c>
      <c r="D52" s="35"/>
      <c r="E52" s="13">
        <v>60000000</v>
      </c>
      <c r="F52" s="40"/>
      <c r="G52" s="14" t="s">
        <v>19</v>
      </c>
      <c r="H52" s="42"/>
      <c r="I52" s="14" t="s">
        <v>19</v>
      </c>
      <c r="J52" s="35"/>
    </row>
    <row r="53" spans="1:16" ht="18" customHeight="1" x14ac:dyDescent="0.25">
      <c r="A53" s="10" t="s">
        <v>8</v>
      </c>
      <c r="C53" s="12" t="s">
        <v>19</v>
      </c>
      <c r="D53" s="35"/>
      <c r="E53" s="14" t="s">
        <v>19</v>
      </c>
      <c r="F53" s="42"/>
      <c r="G53" s="14" t="s">
        <v>19</v>
      </c>
      <c r="H53" s="42"/>
      <c r="I53" s="14" t="s">
        <v>19</v>
      </c>
      <c r="J53" s="35"/>
    </row>
    <row r="54" spans="1:16" ht="18" customHeight="1" x14ac:dyDescent="0.25">
      <c r="A54" s="10" t="s">
        <v>9</v>
      </c>
      <c r="C54" s="12" t="s">
        <v>19</v>
      </c>
      <c r="D54" s="35"/>
      <c r="E54" s="14" t="s">
        <v>19</v>
      </c>
      <c r="F54" s="42"/>
      <c r="G54" s="14" t="s">
        <v>19</v>
      </c>
      <c r="H54" s="42"/>
      <c r="I54" s="14" t="s">
        <v>19</v>
      </c>
      <c r="J54" s="35"/>
    </row>
    <row r="55" spans="1:16" ht="18" customHeight="1" x14ac:dyDescent="0.25">
      <c r="A55" s="10" t="s">
        <v>10</v>
      </c>
      <c r="C55" s="12" t="s">
        <v>19</v>
      </c>
      <c r="D55" s="35"/>
      <c r="E55" s="14" t="s">
        <v>19</v>
      </c>
      <c r="F55" s="42"/>
      <c r="G55" s="14" t="s">
        <v>19</v>
      </c>
      <c r="H55" s="42"/>
      <c r="I55" s="14" t="s">
        <v>19</v>
      </c>
      <c r="J55" s="35"/>
    </row>
    <row r="56" spans="1:16" ht="18" customHeight="1" x14ac:dyDescent="0.25">
      <c r="A56" s="10" t="s">
        <v>11</v>
      </c>
      <c r="C56" s="12" t="s">
        <v>19</v>
      </c>
      <c r="D56" s="35"/>
      <c r="E56" s="14" t="s">
        <v>19</v>
      </c>
      <c r="F56" s="42"/>
      <c r="G56" s="14" t="s">
        <v>19</v>
      </c>
      <c r="H56" s="42"/>
      <c r="I56" s="14" t="s">
        <v>19</v>
      </c>
      <c r="J56" s="35"/>
    </row>
    <row r="57" spans="1:16" ht="18" customHeight="1" x14ac:dyDescent="0.25">
      <c r="A57" s="10" t="s">
        <v>12</v>
      </c>
      <c r="C57" s="12" t="s">
        <v>19</v>
      </c>
      <c r="D57" s="35"/>
      <c r="E57" s="14" t="s">
        <v>19</v>
      </c>
      <c r="F57" s="42"/>
      <c r="G57" s="14" t="s">
        <v>19</v>
      </c>
      <c r="H57" s="42"/>
      <c r="I57" s="14" t="s">
        <v>19</v>
      </c>
      <c r="J57" s="35"/>
    </row>
    <row r="58" spans="1:16" ht="18" customHeight="1" x14ac:dyDescent="0.25">
      <c r="A58" s="10" t="s">
        <v>13</v>
      </c>
      <c r="C58" s="12" t="s">
        <v>19</v>
      </c>
      <c r="D58" s="35"/>
      <c r="E58" s="14" t="s">
        <v>19</v>
      </c>
      <c r="F58" s="42"/>
      <c r="G58" s="14" t="s">
        <v>19</v>
      </c>
      <c r="H58" s="42"/>
      <c r="I58" s="14" t="s">
        <v>19</v>
      </c>
      <c r="J58" s="35"/>
    </row>
    <row r="59" spans="1:16" ht="18" customHeight="1" thickBot="1" x14ac:dyDescent="0.3">
      <c r="A59" s="28" t="s">
        <v>14</v>
      </c>
      <c r="C59" s="29" t="s">
        <v>19</v>
      </c>
      <c r="D59" s="36"/>
      <c r="E59" s="31" t="s">
        <v>19</v>
      </c>
      <c r="F59" s="43"/>
      <c r="G59" s="31" t="s">
        <v>19</v>
      </c>
      <c r="H59" s="43"/>
      <c r="I59" s="31" t="s">
        <v>19</v>
      </c>
      <c r="J59" s="36"/>
    </row>
    <row r="60" spans="1:16" ht="12" thickTop="1" x14ac:dyDescent="0.25"/>
    <row r="61" spans="1:16" ht="24" customHeight="1" x14ac:dyDescent="0.25">
      <c r="A61" s="75" t="s">
        <v>18</v>
      </c>
      <c r="C61" s="78" t="s">
        <v>28</v>
      </c>
      <c r="D61" s="79"/>
      <c r="E61" s="79"/>
      <c r="F61" s="79"/>
      <c r="G61" s="80"/>
      <c r="J61" s="83" t="s">
        <v>43</v>
      </c>
      <c r="K61" s="84"/>
    </row>
    <row r="62" spans="1:16" ht="82.5" customHeight="1" x14ac:dyDescent="0.25">
      <c r="A62" s="75"/>
      <c r="C62" s="37" t="s">
        <v>30</v>
      </c>
      <c r="D62" s="38" t="s">
        <v>31</v>
      </c>
      <c r="E62" s="39" t="s">
        <v>29</v>
      </c>
      <c r="F62" s="48" t="s">
        <v>32</v>
      </c>
      <c r="G62" s="49" t="s">
        <v>45</v>
      </c>
      <c r="H62" s="49" t="s">
        <v>44</v>
      </c>
      <c r="I62" s="49" t="s">
        <v>46</v>
      </c>
      <c r="J62" s="50" t="s">
        <v>41</v>
      </c>
      <c r="K62" s="50" t="s">
        <v>42</v>
      </c>
      <c r="L62" s="49" t="s">
        <v>52</v>
      </c>
      <c r="M62" s="49" t="s">
        <v>53</v>
      </c>
    </row>
    <row r="63" spans="1:16" ht="18" customHeight="1" x14ac:dyDescent="0.25">
      <c r="A63" s="56" t="s">
        <v>6</v>
      </c>
      <c r="C63" s="44">
        <f>C14*D14+E14*F14+G14*H14+I14*J14+K14*L14+M14*N14</f>
        <v>0</v>
      </c>
      <c r="D63" s="12" t="s">
        <v>19</v>
      </c>
      <c r="E63" s="44">
        <f>C38*D38</f>
        <v>0</v>
      </c>
      <c r="F63" s="12" t="s">
        <v>19</v>
      </c>
      <c r="G63" s="46">
        <f>SUM(C63:F63)</f>
        <v>0</v>
      </c>
      <c r="H63" s="44">
        <v>1808</v>
      </c>
      <c r="I63" s="46">
        <f>+G63+H63</f>
        <v>1808</v>
      </c>
      <c r="J63" s="51">
        <v>0</v>
      </c>
      <c r="K63" s="51">
        <v>0</v>
      </c>
      <c r="L63" s="44">
        <v>276275.69</v>
      </c>
      <c r="M63" s="55">
        <f>ROUNDDOWN((L63-G63)/L63,4)</f>
        <v>1</v>
      </c>
      <c r="N63" s="54"/>
      <c r="O63" s="54"/>
      <c r="P63" s="54"/>
    </row>
    <row r="64" spans="1:16" ht="18" customHeight="1" x14ac:dyDescent="0.25">
      <c r="A64" s="56" t="s">
        <v>7</v>
      </c>
      <c r="C64" s="44">
        <f t="shared" ref="C64:C70" si="0">C15*D15+E15*F15+G15*H15+I15*J15+K15*L15+M15*N15</f>
        <v>0</v>
      </c>
      <c r="D64" s="12" t="s">
        <v>19</v>
      </c>
      <c r="E64" s="44">
        <f t="shared" ref="E64:E71" si="1">C39*D39</f>
        <v>0</v>
      </c>
      <c r="F64" s="88">
        <f>E52*F52</f>
        <v>0</v>
      </c>
      <c r="G64" s="47">
        <f t="shared" ref="G64:G71" si="2">SUM(C64:F64)</f>
        <v>0</v>
      </c>
      <c r="H64" s="44">
        <v>2876</v>
      </c>
      <c r="I64" s="46">
        <f t="shared" ref="I64:I71" si="3">+G64+H64</f>
        <v>2876</v>
      </c>
      <c r="J64" s="52">
        <v>0</v>
      </c>
      <c r="K64" s="52">
        <v>0</v>
      </c>
      <c r="L64" s="44">
        <v>628581.35</v>
      </c>
      <c r="M64" s="55">
        <f t="shared" ref="M64:M71" si="4">ROUNDDOWN((L64-G64)/L64,4)</f>
        <v>1</v>
      </c>
      <c r="N64" s="54"/>
      <c r="O64" s="54"/>
      <c r="P64" s="54"/>
    </row>
    <row r="65" spans="1:16" ht="18" customHeight="1" x14ac:dyDescent="0.25">
      <c r="A65" s="56" t="s">
        <v>8</v>
      </c>
      <c r="C65" s="44">
        <f t="shared" si="0"/>
        <v>0</v>
      </c>
      <c r="D65" s="12" t="s">
        <v>19</v>
      </c>
      <c r="E65" s="44">
        <f t="shared" si="1"/>
        <v>0</v>
      </c>
      <c r="F65" s="12" t="s">
        <v>19</v>
      </c>
      <c r="G65" s="47">
        <f t="shared" si="2"/>
        <v>0</v>
      </c>
      <c r="H65" s="44">
        <v>2510</v>
      </c>
      <c r="I65" s="46">
        <f t="shared" si="3"/>
        <v>2510</v>
      </c>
      <c r="J65" s="52">
        <v>0</v>
      </c>
      <c r="K65" s="52">
        <v>0</v>
      </c>
      <c r="L65" s="44">
        <v>487017.97</v>
      </c>
      <c r="M65" s="55">
        <f t="shared" si="4"/>
        <v>1</v>
      </c>
      <c r="N65" s="54"/>
      <c r="O65" s="54"/>
      <c r="P65" s="54"/>
    </row>
    <row r="66" spans="1:16" ht="18" customHeight="1" x14ac:dyDescent="0.25">
      <c r="A66" s="56" t="s">
        <v>9</v>
      </c>
      <c r="C66" s="44">
        <f t="shared" si="0"/>
        <v>0</v>
      </c>
      <c r="D66" s="12" t="s">
        <v>19</v>
      </c>
      <c r="E66" s="44">
        <f t="shared" si="1"/>
        <v>0</v>
      </c>
      <c r="F66" s="12" t="s">
        <v>19</v>
      </c>
      <c r="G66" s="47">
        <f t="shared" si="2"/>
        <v>0</v>
      </c>
      <c r="H66" s="44">
        <v>2114</v>
      </c>
      <c r="I66" s="46">
        <f t="shared" si="3"/>
        <v>2114</v>
      </c>
      <c r="J66" s="52">
        <v>0</v>
      </c>
      <c r="K66" s="52">
        <v>0</v>
      </c>
      <c r="L66" s="44">
        <v>355904.32</v>
      </c>
      <c r="M66" s="55">
        <f t="shared" si="4"/>
        <v>1</v>
      </c>
      <c r="N66" s="54"/>
      <c r="O66" s="54"/>
      <c r="P66" s="54"/>
    </row>
    <row r="67" spans="1:16" ht="18" customHeight="1" x14ac:dyDescent="0.25">
      <c r="A67" s="56" t="s">
        <v>10</v>
      </c>
      <c r="C67" s="44">
        <f t="shared" si="0"/>
        <v>0</v>
      </c>
      <c r="D67" s="12" t="s">
        <v>19</v>
      </c>
      <c r="E67" s="44">
        <f t="shared" si="1"/>
        <v>0</v>
      </c>
      <c r="F67" s="12" t="s">
        <v>19</v>
      </c>
      <c r="G67" s="47">
        <f>SUM(C67:F67)</f>
        <v>0</v>
      </c>
      <c r="H67" s="44">
        <v>2204</v>
      </c>
      <c r="I67" s="46">
        <f t="shared" si="3"/>
        <v>2204</v>
      </c>
      <c r="J67" s="52">
        <v>0</v>
      </c>
      <c r="K67" s="52">
        <v>0</v>
      </c>
      <c r="L67" s="44">
        <v>424597.56</v>
      </c>
      <c r="M67" s="55">
        <f t="shared" si="4"/>
        <v>1</v>
      </c>
      <c r="N67" s="54"/>
      <c r="O67" s="54"/>
      <c r="P67" s="54"/>
    </row>
    <row r="68" spans="1:16" ht="18" customHeight="1" x14ac:dyDescent="0.25">
      <c r="A68" s="56" t="s">
        <v>11</v>
      </c>
      <c r="C68" s="44">
        <f t="shared" si="0"/>
        <v>0</v>
      </c>
      <c r="D68" s="12" t="s">
        <v>19</v>
      </c>
      <c r="E68" s="44">
        <f t="shared" si="1"/>
        <v>0</v>
      </c>
      <c r="F68" s="12" t="s">
        <v>19</v>
      </c>
      <c r="G68" s="47">
        <f t="shared" si="2"/>
        <v>0</v>
      </c>
      <c r="H68" s="44">
        <v>1868</v>
      </c>
      <c r="I68" s="46">
        <f t="shared" si="3"/>
        <v>1868</v>
      </c>
      <c r="J68" s="52">
        <v>0</v>
      </c>
      <c r="K68" s="52">
        <v>0</v>
      </c>
      <c r="L68" s="44">
        <v>324858.21999999997</v>
      </c>
      <c r="M68" s="55">
        <f t="shared" si="4"/>
        <v>1</v>
      </c>
      <c r="N68" s="54"/>
      <c r="O68" s="54"/>
      <c r="P68" s="54"/>
    </row>
    <row r="69" spans="1:16" ht="18" customHeight="1" x14ac:dyDescent="0.25">
      <c r="A69" s="56" t="s">
        <v>12</v>
      </c>
      <c r="C69" s="44">
        <f t="shared" si="0"/>
        <v>0</v>
      </c>
      <c r="D69" s="44">
        <f>C32*D32+E32*F32+G32*H32</f>
        <v>0</v>
      </c>
      <c r="E69" s="44">
        <f t="shared" si="1"/>
        <v>0</v>
      </c>
      <c r="F69" s="12" t="s">
        <v>19</v>
      </c>
      <c r="G69" s="47">
        <f t="shared" si="2"/>
        <v>0</v>
      </c>
      <c r="H69" s="44">
        <v>2450</v>
      </c>
      <c r="I69" s="46">
        <f t="shared" si="3"/>
        <v>2450</v>
      </c>
      <c r="J69" s="52">
        <v>0</v>
      </c>
      <c r="K69" s="52">
        <v>0</v>
      </c>
      <c r="L69" s="44">
        <v>456093.08</v>
      </c>
      <c r="M69" s="55">
        <f>ROUNDDOWN((L69-G69)/L69,4)</f>
        <v>1</v>
      </c>
      <c r="N69" s="54"/>
      <c r="O69" s="54"/>
      <c r="P69" s="54"/>
    </row>
    <row r="70" spans="1:16" ht="18" customHeight="1" x14ac:dyDescent="0.25">
      <c r="A70" s="56" t="s">
        <v>13</v>
      </c>
      <c r="C70" s="44">
        <f t="shared" si="0"/>
        <v>0</v>
      </c>
      <c r="D70" s="44">
        <f>C33*D33+E33*F33+G33*H33</f>
        <v>0</v>
      </c>
      <c r="E70" s="44">
        <f t="shared" si="1"/>
        <v>0</v>
      </c>
      <c r="F70" s="12" t="s">
        <v>19</v>
      </c>
      <c r="G70" s="47">
        <f t="shared" si="2"/>
        <v>0</v>
      </c>
      <c r="H70" s="44">
        <v>1838</v>
      </c>
      <c r="I70" s="46">
        <f t="shared" si="3"/>
        <v>1838</v>
      </c>
      <c r="J70" s="52">
        <v>0</v>
      </c>
      <c r="K70" s="52">
        <v>0</v>
      </c>
      <c r="L70" s="44">
        <v>296467.3</v>
      </c>
      <c r="M70" s="55">
        <f>ROUNDDOWN((L70-G70)/L70,4)</f>
        <v>1</v>
      </c>
      <c r="N70" s="54"/>
      <c r="O70" s="54"/>
      <c r="P70" s="54"/>
    </row>
    <row r="71" spans="1:16" ht="18" customHeight="1" thickBot="1" x14ac:dyDescent="0.3">
      <c r="A71" s="57" t="s">
        <v>14</v>
      </c>
      <c r="C71" s="45">
        <f>C22*D22+E22*F22+G22*H22+I22*J22+K22*L22+M22*N22</f>
        <v>0</v>
      </c>
      <c r="D71" s="29" t="s">
        <v>19</v>
      </c>
      <c r="E71" s="45">
        <f t="shared" si="1"/>
        <v>0</v>
      </c>
      <c r="F71" s="29" t="s">
        <v>19</v>
      </c>
      <c r="G71" s="47">
        <f t="shared" si="2"/>
        <v>0</v>
      </c>
      <c r="H71" s="53">
        <v>1628</v>
      </c>
      <c r="I71" s="46">
        <f t="shared" si="3"/>
        <v>1628</v>
      </c>
      <c r="J71" s="52">
        <v>0</v>
      </c>
      <c r="K71" s="52">
        <v>0</v>
      </c>
      <c r="L71" s="53">
        <v>152336.95999999999</v>
      </c>
      <c r="M71" s="55">
        <f t="shared" si="4"/>
        <v>1</v>
      </c>
      <c r="N71" s="54"/>
      <c r="O71" s="54"/>
      <c r="P71" s="54"/>
    </row>
    <row r="72" spans="1:16" ht="12" thickTop="1" x14ac:dyDescent="0.25"/>
    <row r="73" spans="1:16" ht="76.5" customHeight="1" x14ac:dyDescent="0.25">
      <c r="A73" s="68" t="s">
        <v>49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70"/>
    </row>
    <row r="75" spans="1:16" ht="12" thickBot="1" x14ac:dyDescent="0.3"/>
    <row r="76" spans="1:16" ht="15.75" customHeight="1" x14ac:dyDescent="0.25">
      <c r="A76" s="60" t="s">
        <v>50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2"/>
    </row>
    <row r="77" spans="1:16" ht="15.75" customHeight="1" x14ac:dyDescent="0.25">
      <c r="A77" s="63" t="s">
        <v>58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64"/>
    </row>
    <row r="78" spans="1:16" ht="15.75" customHeight="1" x14ac:dyDescent="0.25">
      <c r="A78" s="63" t="s">
        <v>51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4"/>
    </row>
    <row r="79" spans="1:16" ht="15.75" customHeight="1" x14ac:dyDescent="0.25">
      <c r="A79" s="63" t="s">
        <v>63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4"/>
    </row>
    <row r="80" spans="1:16" ht="15.75" customHeight="1" x14ac:dyDescent="0.25">
      <c r="A80" s="63" t="s">
        <v>62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4"/>
    </row>
    <row r="81" spans="1:14" ht="15.75" customHeight="1" x14ac:dyDescent="0.25">
      <c r="A81" s="63" t="s">
        <v>54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4"/>
    </row>
    <row r="82" spans="1:14" ht="15.75" customHeight="1" x14ac:dyDescent="0.25">
      <c r="A82" s="63" t="s">
        <v>55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4"/>
    </row>
    <row r="83" spans="1:14" ht="15.75" customHeight="1" thickBot="1" x14ac:dyDescent="0.3">
      <c r="A83" s="65" t="s">
        <v>56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7"/>
    </row>
  </sheetData>
  <mergeCells count="15">
    <mergeCell ref="A73:N73"/>
    <mergeCell ref="C12:N12"/>
    <mergeCell ref="A1:N1"/>
    <mergeCell ref="A24:A25"/>
    <mergeCell ref="A36:A37"/>
    <mergeCell ref="A12:A13"/>
    <mergeCell ref="A9:N9"/>
    <mergeCell ref="A10:N10"/>
    <mergeCell ref="A61:A62"/>
    <mergeCell ref="C61:G61"/>
    <mergeCell ref="A49:A50"/>
    <mergeCell ref="C49:J49"/>
    <mergeCell ref="C24:H24"/>
    <mergeCell ref="C36:D36"/>
    <mergeCell ref="J61:K61"/>
  </mergeCells>
  <conditionalFormatting sqref="M63">
    <cfRule type="cellIs" dxfId="1" priority="2" operator="lessThan">
      <formula>0</formula>
    </cfRule>
  </conditionalFormatting>
  <conditionalFormatting sqref="M64:M71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8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D'Addetta, Andrea</cp:lastModifiedBy>
  <cp:lastPrinted>2018-10-11T17:12:33Z</cp:lastPrinted>
  <dcterms:created xsi:type="dcterms:W3CDTF">2012-12-10T12:17:43Z</dcterms:created>
  <dcterms:modified xsi:type="dcterms:W3CDTF">2018-10-25T17:51:07Z</dcterms:modified>
</cp:coreProperties>
</file>